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m feb red mart 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<sst xmlns="http://schemas.openxmlformats.org/spreadsheetml/2006/main" count="70" uniqueCount="48">
  <si>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</si>
  <si>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</si>
  <si>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</si>
  <si>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</si>
  <si>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</si>
  <si>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</si>
  <si>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</si>
  <si>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</si>
  <si>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</si>
  <si>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</si>
  <si>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</si>
  <si>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</si>
  <si>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</si>
  <si>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</si>
  <si>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</si>
  <si>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</si>
  <si>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</si>
  <si>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</si>
  <si>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</si>
  <si>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</si>
  <si>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</si>
  <si>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</si>
  <si>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</si>
  <si>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</si>
  <si>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</si>
  <si>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</si>
  <si>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</si>
  <si>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</si>
  <si>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</si>
  <si>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</si>
  <si>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</si>
  <si>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</si>
  <si>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</si>
  <si>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</si>
  <si>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</si>
  <si>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</si>
  <si>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</si>
  <si>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</si>
  <si>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</si>
  <si>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</si>
  <si>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</si>
  <si>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Dim. Ianuarie</t>
  </si>
  <si>
    <t>Red.Februarie</t>
  </si>
  <si>
    <t>Red. Februarie</t>
  </si>
  <si>
    <t xml:space="preserve">     Anexa 2</t>
  </si>
  <si>
    <t xml:space="preserve">         Anexa 2</t>
  </si>
  <si>
    <t>Martie</t>
  </si>
  <si>
    <t>Diminuare luna februarie 2020 redistribuire luna martie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</si>
</sst>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190" fontId="1" fillId="16" borderId="10" xfId="0" applyNumberFormat="1" applyFont="1" applyFill="1" applyBorder="1" applyAlignment="1">
      <alignment/>
    </xf>
    <xf numFmtId="190" fontId="1" fillId="16" borderId="10" xfId="0" applyNumberFormat="1" applyFont="1" applyFill="1" applyBorder="1" applyAlignment="1">
      <alignment horizontal="right"/>
    </xf>
    <xf numFmtId="0" fontId="4" fillId="16" borderId="10" xfId="0" applyFont="1" applyFill="1" applyBorder="1" applyAlignment="1">
      <alignment/>
    </xf>
    <xf numFmtId="190" fontId="4" fillId="16" borderId="10" xfId="0" applyNumberFormat="1" applyFont="1" applyFill="1" applyBorder="1" applyAlignment="1">
      <alignment/>
    </xf>
    <xf numFmtId="4" fontId="4" fillId="16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K1">
      <selection activeCell="S25" sqref="S25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12.281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32</v>
      </c>
      <c r="B2" s="1"/>
      <c r="C2" s="1"/>
      <c r="H2" s="1"/>
      <c r="I2" s="1"/>
      <c r="J2" s="1"/>
      <c r="K2" s="1"/>
      <c r="L2" s="1" t="s">
        <v>33</v>
      </c>
      <c r="M2" s="1"/>
      <c r="N2" s="1"/>
      <c r="S2" s="1"/>
      <c r="T2" s="21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47</v>
      </c>
      <c r="B8" s="1"/>
      <c r="C8" s="1"/>
      <c r="D8" s="1"/>
      <c r="E8" s="3"/>
      <c r="F8" s="3"/>
      <c r="G8" s="3"/>
      <c r="H8" s="3"/>
      <c r="I8" s="3"/>
      <c r="J8" s="3"/>
      <c r="K8" s="5" t="s">
        <v>44</v>
      </c>
      <c r="L8" s="1" t="s">
        <v>47</v>
      </c>
      <c r="M8" s="1"/>
      <c r="N8" s="1"/>
      <c r="O8" s="1"/>
      <c r="P8" s="1"/>
      <c r="Q8" s="1"/>
      <c r="R8" s="5"/>
      <c r="S8" s="3"/>
      <c r="T8" s="5" t="s">
        <v>45</v>
      </c>
    </row>
    <row r="9" spans="1:20" ht="12.75">
      <c r="A9" s="2"/>
      <c r="B9" s="6" t="s">
        <v>35</v>
      </c>
      <c r="C9" s="6" t="s">
        <v>37</v>
      </c>
      <c r="D9" s="6" t="s">
        <v>38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24</v>
      </c>
      <c r="P9" s="6" t="s">
        <v>26</v>
      </c>
      <c r="Q9" s="6" t="s">
        <v>29</v>
      </c>
      <c r="R9" s="6" t="s">
        <v>16</v>
      </c>
      <c r="S9" s="4" t="s">
        <v>10</v>
      </c>
      <c r="T9" s="6" t="s">
        <v>39</v>
      </c>
    </row>
    <row r="10" spans="1:20" ht="12.75">
      <c r="A10" s="2"/>
      <c r="B10" s="6" t="s">
        <v>34</v>
      </c>
      <c r="C10" s="6" t="s">
        <v>36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25</v>
      </c>
      <c r="P10" s="6" t="s">
        <v>27</v>
      </c>
      <c r="Q10" s="6" t="s">
        <v>31</v>
      </c>
      <c r="R10" s="6" t="s">
        <v>17</v>
      </c>
      <c r="S10" s="4"/>
      <c r="T10" s="6">
        <v>2020</v>
      </c>
    </row>
    <row r="11" spans="1:20" ht="12.75">
      <c r="A11" s="4">
        <v>2020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2020</v>
      </c>
      <c r="M11" s="7"/>
      <c r="N11" s="2"/>
      <c r="O11" s="7"/>
      <c r="P11" s="6" t="s">
        <v>28</v>
      </c>
      <c r="Q11" s="6" t="s">
        <v>30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22" t="s">
        <v>1</v>
      </c>
      <c r="N13" s="22" t="s">
        <v>1</v>
      </c>
      <c r="O13" s="22" t="s">
        <v>1</v>
      </c>
      <c r="P13" s="22" t="s">
        <v>1</v>
      </c>
      <c r="Q13" s="22" t="s">
        <v>1</v>
      </c>
      <c r="R13" s="22" t="s">
        <v>14</v>
      </c>
      <c r="S13" s="22" t="s">
        <v>15</v>
      </c>
      <c r="T13" s="6" t="s">
        <v>15</v>
      </c>
    </row>
    <row r="14" spans="1:21" ht="12.75">
      <c r="A14" s="9" t="s">
        <v>3</v>
      </c>
      <c r="B14" s="8">
        <f>45298.36-14.86</f>
        <v>45283.5</v>
      </c>
      <c r="C14" s="8">
        <f>10004.44-29.44</f>
        <v>9975</v>
      </c>
      <c r="D14" s="8">
        <f>14560.7-27.2</f>
        <v>14533.5</v>
      </c>
      <c r="E14" s="8">
        <f>9291.64-261.64</f>
        <v>9030</v>
      </c>
      <c r="F14" s="8">
        <f>11494.62-22.62</f>
        <v>11472</v>
      </c>
      <c r="G14" s="8">
        <f>22243.18-10.18</f>
        <v>22233</v>
      </c>
      <c r="H14" s="8">
        <f>9436.28-33.28</f>
        <v>9403</v>
      </c>
      <c r="I14" s="8">
        <f>61721.52-7395.52</f>
        <v>54326</v>
      </c>
      <c r="J14" s="8">
        <f>20825.02-27.02</f>
        <v>20798</v>
      </c>
      <c r="K14" s="8">
        <f>32743.44-4.44</f>
        <v>32739</v>
      </c>
      <c r="L14" s="9" t="s">
        <v>3</v>
      </c>
      <c r="M14" s="23">
        <f>58042.56-4929.56</f>
        <v>53113</v>
      </c>
      <c r="N14" s="23">
        <f>10355.5-10.5</f>
        <v>10345</v>
      </c>
      <c r="O14" s="23">
        <f>12219.74-1015.24</f>
        <v>11204.5</v>
      </c>
      <c r="P14" s="23">
        <f>13370-20</f>
        <v>13350</v>
      </c>
      <c r="Q14" s="23">
        <f>60721-7225</f>
        <v>53496</v>
      </c>
      <c r="R14" s="23">
        <f>P30+N14+M14+K14+J14+I14+H14+G14+F14+E14+D14+C14+B14+O14+P14+Q14</f>
        <v>371301.5</v>
      </c>
      <c r="S14" s="23">
        <f>3672-1074</f>
        <v>2598</v>
      </c>
      <c r="T14" s="23">
        <f>R14+S14</f>
        <v>373899.5</v>
      </c>
      <c r="U14" s="12"/>
    </row>
    <row r="15" spans="1:21" ht="12.75">
      <c r="A15" s="9" t="s">
        <v>40</v>
      </c>
      <c r="B15" s="8">
        <f>46082.7+14.86-27.56</f>
        <v>46070</v>
      </c>
      <c r="C15" s="8">
        <f>12390.76+29.44-20.2</f>
        <v>12400</v>
      </c>
      <c r="D15" s="8">
        <f>14365.3+27.2-2</f>
        <v>14390.5</v>
      </c>
      <c r="E15" s="8">
        <f>9165.46+261.64-20.6</f>
        <v>9406.499999999998</v>
      </c>
      <c r="F15" s="8">
        <f>12681.04+22.62-85.66</f>
        <v>12618.000000000002</v>
      </c>
      <c r="G15" s="8">
        <f>21944.2+10.18-18.38</f>
        <v>21936</v>
      </c>
      <c r="H15" s="8">
        <f>9307.34+33.28-10.62</f>
        <v>9330</v>
      </c>
      <c r="I15" s="8">
        <f>60901.26+7395.52-22.78</f>
        <v>68274</v>
      </c>
      <c r="J15" s="8">
        <f>20545.76+27.02-16.78</f>
        <v>20556</v>
      </c>
      <c r="K15" s="8">
        <f>32298.48+4.44-16.92</f>
        <v>32286</v>
      </c>
      <c r="L15" s="9" t="s">
        <v>40</v>
      </c>
      <c r="M15" s="23">
        <f>57271.4+4929.56-9.46</f>
        <v>62191.5</v>
      </c>
      <c r="N15" s="23">
        <f>10215.92+10.5-6.42</f>
        <v>10220</v>
      </c>
      <c r="O15" s="23">
        <f>12054.86+1015.24-1846.1</f>
        <v>11224</v>
      </c>
      <c r="P15" s="23">
        <f>13189.84+20-5.84</f>
        <v>13204</v>
      </c>
      <c r="Q15" s="23">
        <f>59913.68+7225-13.68</f>
        <v>67125</v>
      </c>
      <c r="R15" s="23">
        <f>B15+C15+D15+E15+F15+G15+H15+I15+J15+K15+M15+N15+O15+P15+Q15</f>
        <v>411231.5</v>
      </c>
      <c r="S15" s="23">
        <f>3672+1074-1536</f>
        <v>3210</v>
      </c>
      <c r="T15" s="23">
        <f>R15+S15</f>
        <v>414441.5</v>
      </c>
      <c r="U15" s="12"/>
    </row>
    <row r="16" spans="1:21" ht="12.75">
      <c r="A16" s="9" t="s">
        <v>46</v>
      </c>
      <c r="B16" s="8">
        <f>44910.18+27.56</f>
        <v>44937.74</v>
      </c>
      <c r="C16" s="8">
        <f>12335.2+20.2</f>
        <v>12355.400000000001</v>
      </c>
      <c r="D16" s="8">
        <f>14293.68+2</f>
        <v>14295.68</v>
      </c>
      <c r="E16" s="8">
        <f>9106.34+20.6</f>
        <v>9126.94</v>
      </c>
      <c r="F16" s="8">
        <f>13919.6+85.66</f>
        <v>14005.26</v>
      </c>
      <c r="G16" s="8">
        <f>21825.68+18.38</f>
        <v>21844.06</v>
      </c>
      <c r="H16" s="8">
        <f>9239.68+10.62</f>
        <v>9250.300000000001</v>
      </c>
      <c r="I16" s="8">
        <f>60661.12+22.78</f>
        <v>60683.9</v>
      </c>
      <c r="J16" s="8">
        <f>20444.32+16.78</f>
        <v>20461.1</v>
      </c>
      <c r="K16" s="8">
        <f>32638.14+16.92</f>
        <v>32655.059999999998</v>
      </c>
      <c r="L16" s="9" t="s">
        <v>46</v>
      </c>
      <c r="M16" s="23">
        <f>57243.96+9.46</f>
        <v>57253.42</v>
      </c>
      <c r="N16" s="23">
        <f>10156.48+6.42</f>
        <v>10162.9</v>
      </c>
      <c r="O16" s="23">
        <f>12757.62+1846.1</f>
        <v>14603.720000000001</v>
      </c>
      <c r="P16" s="23">
        <f>13118.32+5.84</f>
        <v>13124.16</v>
      </c>
      <c r="Q16" s="23">
        <f>59677.68+13.68</f>
        <v>59691.36</v>
      </c>
      <c r="R16" s="23">
        <f>Q16+P16+O16+N16+M16+K16+J16+I16+H16+G16+F16+E16+D16+C16+B16</f>
        <v>394451</v>
      </c>
      <c r="S16" s="23">
        <f>3672+1536</f>
        <v>5208</v>
      </c>
      <c r="T16" s="23">
        <f>R16+S16</f>
        <v>399659</v>
      </c>
      <c r="U16" s="12"/>
    </row>
    <row r="17" spans="1:21" ht="12.75">
      <c r="A17" s="28" t="s">
        <v>2</v>
      </c>
      <c r="B17" s="11">
        <f aca="true" t="shared" si="0" ref="B17:K17">B14+B15+B16</f>
        <v>136291.24</v>
      </c>
      <c r="C17" s="11">
        <f t="shared" si="0"/>
        <v>34730.4</v>
      </c>
      <c r="D17" s="11">
        <f t="shared" si="0"/>
        <v>43219.68</v>
      </c>
      <c r="E17" s="11">
        <f t="shared" si="0"/>
        <v>27563.440000000002</v>
      </c>
      <c r="F17" s="11">
        <f t="shared" si="0"/>
        <v>38095.26</v>
      </c>
      <c r="G17" s="11">
        <f t="shared" si="0"/>
        <v>66013.06</v>
      </c>
      <c r="H17" s="11">
        <f t="shared" si="0"/>
        <v>27983.300000000003</v>
      </c>
      <c r="I17" s="11">
        <f t="shared" si="0"/>
        <v>183283.9</v>
      </c>
      <c r="J17" s="11">
        <f t="shared" si="0"/>
        <v>61815.1</v>
      </c>
      <c r="K17" s="11">
        <f t="shared" si="0"/>
        <v>97680.06</v>
      </c>
      <c r="L17" s="11" t="s">
        <v>2</v>
      </c>
      <c r="M17" s="24">
        <f>M14+M15+M16</f>
        <v>172557.91999999998</v>
      </c>
      <c r="N17" s="24">
        <f>N14+N15+N16</f>
        <v>30727.9</v>
      </c>
      <c r="O17" s="24">
        <f>O14+O15+O16</f>
        <v>37032.22</v>
      </c>
      <c r="P17" s="24">
        <f>P14+P15+P16</f>
        <v>39678.16</v>
      </c>
      <c r="Q17" s="24">
        <f>Q14+Q15+Q16</f>
        <v>180312.36</v>
      </c>
      <c r="R17" s="24">
        <f>R14+R15</f>
        <v>782533</v>
      </c>
      <c r="S17" s="24">
        <f>S14+S15+S16</f>
        <v>11016</v>
      </c>
      <c r="T17" s="24">
        <f>T14+T15+T16</f>
        <v>1188000</v>
      </c>
      <c r="U17" s="12"/>
    </row>
    <row r="18" spans="1:21" ht="12.75">
      <c r="A18" s="31" t="s">
        <v>41</v>
      </c>
      <c r="B18" s="29">
        <v>-27.56</v>
      </c>
      <c r="C18" s="29">
        <v>-20.2</v>
      </c>
      <c r="D18" s="29">
        <v>-2</v>
      </c>
      <c r="E18" s="29">
        <v>-20.6</v>
      </c>
      <c r="F18" s="29">
        <v>-85.66</v>
      </c>
      <c r="G18" s="29">
        <v>-18.38</v>
      </c>
      <c r="H18" s="29">
        <v>-10.62</v>
      </c>
      <c r="I18" s="29">
        <v>-22.78</v>
      </c>
      <c r="J18" s="29">
        <v>-16.78</v>
      </c>
      <c r="K18" s="29">
        <v>-16.92</v>
      </c>
      <c r="L18" s="32" t="s">
        <v>41</v>
      </c>
      <c r="M18" s="30">
        <v>-9.46</v>
      </c>
      <c r="N18" s="30">
        <v>-6.42</v>
      </c>
      <c r="O18" s="30">
        <v>-1846.1</v>
      </c>
      <c r="P18" s="30">
        <v>-5.84</v>
      </c>
      <c r="Q18" s="30">
        <v>-13.68</v>
      </c>
      <c r="R18" s="30">
        <f>B18+C18+D18+E18+F18+G18+M18+N18+O18+P18+Q18+H18+I18+J18+K18</f>
        <v>-2123</v>
      </c>
      <c r="S18" s="30">
        <v>-1536</v>
      </c>
      <c r="T18" s="24"/>
      <c r="U18" s="12"/>
    </row>
    <row r="19" spans="1:21" ht="12.75">
      <c r="A19" s="31" t="s">
        <v>43</v>
      </c>
      <c r="B19" s="11">
        <v>27.56</v>
      </c>
      <c r="C19" s="11">
        <v>20.2</v>
      </c>
      <c r="D19" s="11">
        <v>2</v>
      </c>
      <c r="E19" s="11">
        <v>20.6</v>
      </c>
      <c r="F19" s="11">
        <v>85.66</v>
      </c>
      <c r="G19" s="11">
        <v>18.38</v>
      </c>
      <c r="H19" s="11">
        <v>10.62</v>
      </c>
      <c r="I19" s="11">
        <v>22.78</v>
      </c>
      <c r="J19" s="11">
        <v>16.78</v>
      </c>
      <c r="K19" s="11">
        <v>16.92</v>
      </c>
      <c r="L19" s="33" t="s">
        <v>42</v>
      </c>
      <c r="M19" s="24">
        <v>9.46</v>
      </c>
      <c r="N19" s="24">
        <v>6.42</v>
      </c>
      <c r="O19" s="24">
        <v>1846.1</v>
      </c>
      <c r="P19" s="24">
        <v>5.84</v>
      </c>
      <c r="Q19" s="24">
        <v>13.68</v>
      </c>
      <c r="R19" s="24">
        <f>B19+C19+D19+E19+F19+G19+H19+I19+J19+K19+M19+N19+O19+P19+Q19</f>
        <v>2123</v>
      </c>
      <c r="S19" s="24">
        <v>1536</v>
      </c>
      <c r="T19" s="24"/>
      <c r="U19" s="12"/>
    </row>
    <row r="20" spans="1:21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7"/>
      <c r="O20" s="27"/>
      <c r="P20" s="27"/>
      <c r="Q20" s="27"/>
      <c r="R20" s="27"/>
      <c r="S20" s="27"/>
      <c r="T20" s="27"/>
      <c r="U20" s="12"/>
    </row>
    <row r="21" spans="1:23" ht="12.75">
      <c r="A21" s="1"/>
      <c r="B21" s="1"/>
      <c r="C21" s="1"/>
      <c r="G21" s="1"/>
      <c r="H21" s="1"/>
      <c r="I21" s="1"/>
      <c r="L21" s="1"/>
      <c r="M21" s="1"/>
      <c r="Q21" s="1"/>
      <c r="R21" s="1"/>
      <c r="S21" s="1"/>
      <c r="T21" s="1"/>
      <c r="U21" s="1"/>
      <c r="W21" s="17"/>
    </row>
    <row r="22" spans="1:25" ht="12.75">
      <c r="A22" s="1"/>
      <c r="B22" s="1"/>
      <c r="C22" s="1"/>
      <c r="G22" s="1"/>
      <c r="H22" s="1"/>
      <c r="I22" s="1"/>
      <c r="L22" s="1"/>
      <c r="M22" s="1"/>
      <c r="Q22" s="1"/>
      <c r="R22" s="1"/>
      <c r="S22" s="1"/>
      <c r="T22" s="20"/>
      <c r="U22" s="1"/>
      <c r="V22" s="18"/>
      <c r="W22" s="17"/>
      <c r="Y22" s="5"/>
    </row>
    <row r="23" spans="2:23" ht="12.75">
      <c r="B23" s="13"/>
      <c r="C23" s="13"/>
      <c r="D23" s="13"/>
      <c r="E23" s="12"/>
      <c r="G23" s="13"/>
      <c r="H23" s="13"/>
      <c r="I23" s="13"/>
      <c r="J23" s="12"/>
      <c r="K23" s="12"/>
      <c r="L23" s="1"/>
      <c r="M23" s="13"/>
      <c r="N23" s="13"/>
      <c r="O23" s="12"/>
      <c r="P23" s="12"/>
      <c r="Q23" s="12"/>
      <c r="R23" s="13"/>
      <c r="S23" s="1"/>
      <c r="T23" s="14"/>
      <c r="V23" s="5"/>
      <c r="W23" s="5"/>
    </row>
    <row r="24" spans="2:23" ht="12.75">
      <c r="B24" s="13"/>
      <c r="C24" s="13"/>
      <c r="D24" s="13"/>
      <c r="E24" s="12"/>
      <c r="G24" s="13"/>
      <c r="H24" s="13"/>
      <c r="I24" s="13"/>
      <c r="J24" s="12"/>
      <c r="K24" s="12"/>
      <c r="L24" s="1"/>
      <c r="M24" s="13"/>
      <c r="N24" s="13"/>
      <c r="O24" s="12"/>
      <c r="P24" s="12"/>
      <c r="Q24" s="12"/>
      <c r="R24" s="13"/>
      <c r="S24" s="1"/>
      <c r="T24" s="14"/>
      <c r="V24" s="5"/>
      <c r="W24" s="5"/>
    </row>
    <row r="25" spans="18:22" ht="12.75">
      <c r="R25" s="1"/>
      <c r="V25" s="5"/>
    </row>
    <row r="26" spans="1:16" ht="12.75">
      <c r="A26" s="16"/>
      <c r="D26" s="1"/>
      <c r="E26" s="1"/>
      <c r="F26" s="1"/>
      <c r="G26" s="16"/>
      <c r="H26" s="12"/>
      <c r="J26" s="1"/>
      <c r="K26" s="1"/>
      <c r="L26" s="1"/>
      <c r="M26" s="1"/>
      <c r="N26" s="1"/>
      <c r="O26" s="1"/>
      <c r="P26" s="5"/>
    </row>
    <row r="27" spans="1:16" ht="12.75">
      <c r="A27" s="16"/>
      <c r="C27" s="18"/>
      <c r="D27" s="1"/>
      <c r="E27" s="1"/>
      <c r="F27" s="1"/>
      <c r="G27" s="16"/>
      <c r="N27" s="1"/>
      <c r="O27" s="1"/>
      <c r="P27" s="5"/>
    </row>
    <row r="28" spans="4:20" ht="12.75">
      <c r="D28" s="12"/>
      <c r="H28" s="1"/>
      <c r="I28" s="1"/>
      <c r="J28" s="1"/>
      <c r="R28" s="5"/>
      <c r="S28" s="5"/>
      <c r="T28" s="5"/>
    </row>
    <row r="29" spans="10:20" ht="12.75">
      <c r="J29" s="10"/>
      <c r="K29" s="10"/>
      <c r="T29" s="10"/>
    </row>
    <row r="30" spans="2:28" ht="12.75">
      <c r="B30" s="10"/>
      <c r="I30" s="19"/>
      <c r="J30" s="19"/>
      <c r="K30" s="19"/>
      <c r="P30" s="10"/>
      <c r="Q30" s="10"/>
      <c r="R30" s="19"/>
      <c r="AB30" s="10"/>
    </row>
    <row r="31" spans="1:2" ht="12.75">
      <c r="A31" s="10"/>
      <c r="B31" s="10"/>
    </row>
    <row r="32" ht="12.75">
      <c r="A32" s="10"/>
    </row>
    <row r="36" spans="18:19" ht="12.75">
      <c r="R36" s="15"/>
      <c r="S36" s="15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2020-03-19T13:58:05Z</cp:lastPrinted>
  <dcterms:created xsi:type="dcterms:W3CDTF">1996-10-14T23:33:28Z</dcterms:created>
  <dcterms:modified xsi:type="dcterms:W3CDTF">2020-07-21T06:59:38Z</dcterms:modified>
  <cp:category/>
  <cp:version/>
  <cp:contentType/>
  <cp:contentStatus/>
</cp:coreProperties>
</file>